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456" firstSheet="1" activeTab="1"/>
  </bookViews>
  <sheets>
    <sheet name="Список" sheetId="2" state="hidden" r:id="rId1"/>
    <sheet name="Лист1" sheetId="1" r:id="rId2"/>
  </sheets>
  <definedNames>
    <definedName name="_xlnm._FilterDatabase" localSheetId="1" hidden="1">Лист1!#REF!</definedName>
    <definedName name="Показатель">Список!$A$1:$A$3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162" i="1"/>
  <c r="D160" i="1"/>
  <c r="D157" i="1"/>
  <c r="D146" i="1"/>
  <c r="D139" i="1"/>
  <c r="D128" i="1"/>
  <c r="D119" i="1"/>
  <c r="D113" i="1"/>
  <c r="D107" i="1"/>
  <c r="D108" i="1" s="1"/>
  <c r="D109" i="1" s="1"/>
  <c r="D89" i="1"/>
  <c r="D81" i="1"/>
  <c r="D68" i="1"/>
  <c r="D60" i="1"/>
  <c r="D49" i="1"/>
  <c r="D23" i="1"/>
  <c r="D10" i="1"/>
  <c r="D18" i="1"/>
  <c r="D34" i="1"/>
  <c r="D147" i="1" l="1"/>
  <c r="D148" i="1" s="1"/>
  <c r="D163" i="1"/>
  <c r="D164" i="1" s="1"/>
  <c r="D129" i="1"/>
  <c r="D130" i="1" s="1"/>
  <c r="D90" i="1"/>
  <c r="D91" i="1" s="1"/>
  <c r="D69" i="1"/>
  <c r="D70" i="1" s="1"/>
  <c r="D50" i="1"/>
  <c r="D51" i="1" s="1"/>
  <c r="D35" i="1"/>
  <c r="D36" i="1" s="1"/>
</calcChain>
</file>

<file path=xl/sharedStrings.xml><?xml version="1.0" encoding="utf-8"?>
<sst xmlns="http://schemas.openxmlformats.org/spreadsheetml/2006/main" count="189" uniqueCount="157">
  <si>
    <t xml:space="preserve">Критерии </t>
  </si>
  <si>
    <t>Направления школы министерства Просвещения России</t>
  </si>
  <si>
    <t>Реализация дополнительных общеобразовательных программ</t>
  </si>
  <si>
    <t>Участие педагогов в конкурсном движении</t>
  </si>
  <si>
    <t>Эксплуатация информационной системы управления образовательной организацией</t>
  </si>
  <si>
    <t>Средний</t>
  </si>
  <si>
    <t>Базовый</t>
  </si>
  <si>
    <t>Полный</t>
  </si>
  <si>
    <t>1. «Образовательный процесс»</t>
  </si>
  <si>
    <t>2. «Функционирование объективной внутренней системы
оценки качества образования»</t>
  </si>
  <si>
    <t>Реализация учебно-исследовательской и проектной деятельности</t>
  </si>
  <si>
    <t>Реализация учебных планов одного или нескольких профилей обучения и (или) индивидуальных учебных планов</t>
  </si>
  <si>
    <t>Реализация федеральных рабочих программ по учебным предметам (1-11 классы)</t>
  </si>
  <si>
    <t>Углубленное изучение отдельных предметов</t>
  </si>
  <si>
    <t>Обеспеченность учебниками и учебными пособиями</t>
  </si>
  <si>
    <t>Применение электронных образовательных ресурсов из федерального перечня</t>
  </si>
  <si>
    <t>Показатели</t>
  </si>
  <si>
    <t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</si>
  <si>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Реализация и соблюдение требований локального акта, регламентирующего внутреннюю систему оценки качества образования</t>
  </si>
  <si>
    <t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</si>
  <si>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Образовательная организация не входит в перечень образовательных организаций с признаками необъективных результатов</t>
  </si>
  <si>
    <t>3. Критерий «Обеспечение удовлетворения образовательных интересов и потребностей обучающихся»</t>
  </si>
  <si>
    <t>Отсутствие выпускников 11-х классов, получивших медаль "За особые успехи в учении", которые набрали по 1 из предметов ЕГЭ менее 70 баллов (при реализации среднего общего образования)</t>
  </si>
  <si>
    <t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</si>
  <si>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</t>
  </si>
  <si>
    <t>Итого:</t>
  </si>
  <si>
    <t>Реализация рабочих программ курсов внеурочной деятельности, в том числе курса «Разговоры о важном»</t>
  </si>
  <si>
    <t>Участие обучающихся во всероссийской олимпиаде школьников</t>
  </si>
  <si>
    <t>Наличие победителей и призеров этапов всероссийской олимпиады школьников</t>
  </si>
  <si>
    <t>4. Критерий «Обеспечение условий для организации образования
обучающихся с ОВЗ, с инвалидностью»</t>
  </si>
  <si>
    <t>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т.п.)</t>
  </si>
  <si>
    <t>Разработанность локальных актов (ЛА) в части организации образования обучающихся с ОВЗ, с инвалидностью</t>
  </si>
  <si>
    <t>Кадровое обеспечение оказания психологопедагогической и технической помощи обучающимся с ОВЗ, с инвалидностью</t>
  </si>
  <si>
    <t>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</si>
  <si>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</si>
  <si>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ПМПК вариантами адаптированных образовательных программ)</t>
  </si>
  <si>
    <t>Наличие специальных технических средств обучения (ТСО) индивидуального и коллективного пользования (при наличии в общеобразовательной организации обучающихся с ОВЗ, с инвалидностью)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</si>
  <si>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</si>
  <si>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>Направление "ЗДОРОВЬЕ"</t>
  </si>
  <si>
    <t>Направление "ЗНАНИЕ"</t>
  </si>
  <si>
    <t>Обеспечение бесплатным, горячим питанием учащихся начальных классов</t>
  </si>
  <si>
    <t>Организация просветительской деятельности по формированию ЗОЖ, профилактика табакокурения, употребления алкоголя и наркотических средств</t>
  </si>
  <si>
    <t>Количество школьных просветительских мероприятий по ЗОЖ, по профилактике курения табака, употребления алкоголя и наркотических средств</t>
  </si>
  <si>
    <t>Реализация программы здоровьесбережения</t>
  </si>
  <si>
    <t>1. Критерий «Здоровьесберегающая среда»</t>
  </si>
  <si>
    <t>2. Критерий «Создание условий для занятий физической культурой и спортом»</t>
  </si>
  <si>
    <t>Сетевая форма реализации общеобразовательных программ (наличие договора (-ов) о сетевой форме реализации общеобразовательных программ; наличие общеобразовательных программ, реализуемых в сетевой форме)</t>
  </si>
  <si>
    <t>Наличие в образовательной организации спортивной инфраструктуры для занятий физической культуры и спортом, в т.ч., доступной населению (в т.ч. на основе договоров сетевого взаимодействия)</t>
  </si>
  <si>
    <t>Диверсификация деятельности школьных спортивных клубов (по видам спорта)</t>
  </si>
  <si>
    <t>Наличие победителей и призеров
спортивных соревнований (в том
числе во Всероссийских спортивных
соревнованиях школьников
"Президентские состязания" и
Всероссийских спортивных
играх школьников "Президентские
спортивные игры")</t>
  </si>
  <si>
    <t>Направление "ТВОРЧЕСТВО"</t>
  </si>
  <si>
    <t>2. Критерий «Школьные творческие объединения»</t>
  </si>
  <si>
    <t>1. Критерий «Развитие талантов»</t>
  </si>
  <si>
    <t>Функционирование школьного театра</t>
  </si>
  <si>
    <t>Функционирование школьного музея</t>
  </si>
  <si>
    <t>Функционирование школьного хора</t>
  </si>
  <si>
    <t>Количество мероприятий школьных творческих объединений: концерты, спектакли, выпуски газет, журналов и т.д. (для каждого школьного творческого объединения)</t>
  </si>
  <si>
    <t>Направление "ВОСПИТАНИЕ"</t>
  </si>
  <si>
    <t>1. Критерий «Организация воспитательной деятельности»</t>
  </si>
  <si>
    <t>Наличие советника директора по воспитанию и взаимодействию с детскими общественными объединениями (с 1 сентября 2023 года)</t>
  </si>
  <si>
    <t>Функционирование Совета обучающихся</t>
  </si>
  <si>
    <t>Наличие школьных военнопатриотических клубов</t>
  </si>
  <si>
    <t>МАГИСТРАЛЬНОЕ НАПРАВЛЕНИЕ «ПРОФОРИЕНТАЦИЯ»</t>
  </si>
  <si>
    <t>Посещение обучающимися экскурсий на предприятиях</t>
  </si>
  <si>
    <t>Посещение обучающимися экскурсий в организациях СПО и ВО</t>
  </si>
  <si>
    <t>Проведение родительских собраний на тему профессиональной ориентации, в том числе о кадровых потребностях современного рынка труда</t>
  </si>
  <si>
    <t>Участие обучающихся 6-11 классов в мероприятиях проекта «Билет в будущее»</t>
  </si>
  <si>
    <t>КЛЮЧЕВОЕ УСЛОВИЕ «УЧИТЕЛЬ. ШКОЛЬНАЯ КОМАНДА»</t>
  </si>
  <si>
    <t>Развитие системы наставничества (положение о наставничестве, дорожная карта о его реализации, приказы)</t>
  </si>
  <si>
    <t>Охват учителей диагностикой профессиональных компетенций (федеральной, региональной, самодиагностикой)</t>
  </si>
  <si>
    <t>Наличие среди педагогов победителей и призеров конкурсов</t>
  </si>
  <si>
    <t>КЛЮЧЕВОЕ УСЛОВИЕ «ШКОЛЬНЫЙ КЛИМАТ»</t>
  </si>
  <si>
    <t>Наличие в общеобразовательной организации педагога-психолога</t>
  </si>
  <si>
    <t>Наличие локальных актов по организации психологопедагогического сопровождения участников
образовательных отношений</t>
  </si>
  <si>
    <t>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</t>
  </si>
  <si>
    <t>Профилактика травли в образовательной среде</t>
  </si>
  <si>
    <t>КЛЮЧЕВОЕ УСЛОВИЕ «ОБРАЗОВАТЕЛЬНАЯ СРЕДА»</t>
  </si>
  <si>
    <t>Наличие локальных актов (ЛА) образовательной организации, регламентирующих ограничения использования мобильных телефонов обучающимися</t>
  </si>
  <si>
    <t>Подключение образовательной организации к высокоскоростному интернету</t>
  </si>
  <si>
    <t>Предоставление безопасного доступа к информационно-коммуникационной сети Интернет</t>
  </si>
  <si>
    <t>Функционирование школьного библиотечного информационного центра</t>
  </si>
  <si>
    <t>2. Критерий «Ученическое самоуправление, волонтерское движение»</t>
  </si>
  <si>
    <t>1. Критерий «Сопровождение выбора профессии»</t>
  </si>
  <si>
    <t>1. Критерий «Условия педагогического труда»</t>
  </si>
  <si>
    <t>2. Критерий «Методическое сопровождение педагогических кадров. Система наставничества»</t>
  </si>
  <si>
    <t>3. Критерий «Развитие и повышение квалификации»</t>
  </si>
  <si>
    <t>1. Критерий «Организация психолого-педагогического сопровождения»</t>
  </si>
  <si>
    <t>1. Критерий «ЦОС (поддержка всех активностей)»</t>
  </si>
  <si>
    <t>2. Критерий «Организация внутришкольного пространства»</t>
  </si>
  <si>
    <t>3. Критерий «Реализация государственно-общественного управления»</t>
  </si>
  <si>
    <t>2. Критерий «Формирование психологически благоприятного школьного климата»</t>
  </si>
  <si>
    <t>Баллы (0-3)</t>
  </si>
  <si>
    <t xml:space="preserve">Всего баллов </t>
  </si>
  <si>
    <t>Уровень</t>
  </si>
  <si>
    <t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
инвалидностью (за три последних года)</t>
  </si>
  <si>
    <t>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</t>
  </si>
  <si>
    <t>Наличие дополнительных образовательных услуг в области физической культуры и спорта; доля
обучающихся, постоянно посещающих занятия</t>
  </si>
  <si>
    <t>Участие обучающихся в массовых физкультурно-спортивных мероприятиях (в том числе во Всероссийских спортивных соревнованиях школьников "Президентские состязания" и Всероссийских спортивных играх школьников "Президентские спортивные игры")</t>
  </si>
  <si>
    <t>Доля обучающихся, получивших знак отличия ВФСК «ГТО» в установленном порядке, соответствующий его возрастной категории на 1 сентября отчетного года</t>
  </si>
  <si>
    <t>Доля обучающихся, охваченных дополнительным образованием, реализуемым общеобразовательной организацией, в общей численности обучающихся</t>
  </si>
  <si>
    <t>Наличие технологических кружков на базе общеобразовательной организации и/или в рамках сетевого взаимодействия</t>
  </si>
  <si>
    <t>Участие обучающихся в конкурсах, фестивалях, олимпиадах (кроме ВСОШ), конференциях</t>
  </si>
  <si>
    <t>Наличие победителей и призеров различных олимпиад (кроме ВСОШ), смотров, конкурсов, конференций</t>
  </si>
  <si>
    <t>Сетевая форма реализации дополнительных общеобразовательных
программ (организации культуры и искусств, кванториумы, мобильные кванториумы, ДНК, IT-кубы, «Точки роста», экостанции, ведущие предприятиярегиона, профессиональные
образовательные организации и образовательные организации высшего образования и др.)</t>
  </si>
  <si>
    <t>Функционирование школы полного дня, включая организацию внеурочной деятельности и дополнительного образования, в т.ч. в рамках платных дополнительных услуг</t>
  </si>
  <si>
    <t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</t>
  </si>
  <si>
    <t>Функционирование школьного медиацентра (телевидение, газета, журнал и др.)</t>
  </si>
  <si>
    <t>Доля обучающихся, являющихся членами школьных творческих объединений, от общего количества обучающихся в организации</t>
  </si>
  <si>
    <t>Использование государственных символов при обучении и воспитании</t>
  </si>
  <si>
    <t>Реализация рабочей программы воспитания, в том числе для обучающихся с ОВЗ</t>
  </si>
  <si>
    <t>Реализация календарного плана воспитательной работы</t>
  </si>
  <si>
    <t>Функционирование Совета родителей</t>
  </si>
  <si>
    <t>Взаимодействие образовательной организации и родителей в процессе реализации рабочей программы воспитания</t>
  </si>
  <si>
    <t>Наличие школьной символики (флаг школы, гимн школы, эмблема школы, элементы школьного костюма и т.п.)</t>
  </si>
  <si>
    <t xml:space="preserve">Реализация программ краеведения и школьного туризма </t>
  </si>
  <si>
    <t>Организация летних тематических смен в школьном лагере</t>
  </si>
  <si>
    <t>Наличие первичного отделения РДДМ «Движение первых»</t>
  </si>
  <si>
    <t>Наличие центра детских инициатив, пространства ученического самоуправления</t>
  </si>
  <si>
    <t>Участие в реализации проекта «Орлята России» (при реализации начального общего образования)</t>
  </si>
  <si>
    <t>Наличие представительств детских и молодежных общественных объединений («Юнармия», «Большая перемена» и др.)</t>
  </si>
  <si>
    <t>Участие обучающихся в волонтёрском движении (при реализации основного общего и (или среднего общего образования)</t>
  </si>
  <si>
    <t>Реализация утвержденного календарного плана профориентационной деятельности в школе
(в соответствии с календарным планом профориентационной деятельности, разработанном в
субъекте РФ)</t>
  </si>
  <si>
    <t>Определение заместителя директора, ответственного за реализацию профориентационной деятельности</t>
  </si>
  <si>
    <t>Наличие соглашений с региональными предприятиями/организациями, оказывающими содействие в реализации профориентационных мероприятий</t>
  </si>
  <si>
    <t>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</si>
  <si>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Участие обучающихся в моделирующих профессиональных пробах (онлайн) и тестированиях</t>
  </si>
  <si>
    <t>Посещение обучающимися профессиональных проб на региональных площадках</t>
  </si>
  <si>
    <t>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</si>
  <si>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Прохождение обучающимися профессионального обучения по программам профессиональной
подготовки по профессиям рабочих и должностям служащих</t>
  </si>
  <si>
    <t>Участие обучающихся в чемпионатах по профессиональному мастерству</t>
  </si>
  <si>
    <t>Использование единых подходов к штатному расписанию (количество административного персонала на контингент, узкие специалисты)</t>
  </si>
  <si>
    <t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</t>
  </si>
  <si>
    <t>Наличие методических объединений/ кафедр/ методических советов учителей</t>
  </si>
  <si>
    <t>Наличие методических объединений /кафедр/ методических советов классных руководителей</t>
  </si>
  <si>
    <t>Доля учителей, для которых по результатам диагностики разработаны индивидуальные образовательные маршруты</t>
  </si>
  <si>
    <t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</t>
  </si>
  <si>
    <t>Доля педагогических работников, прошедших обучение по программам повышения квалификации по инструментам ЦОС, размещенным в Федеральном реестре дополнительных профессиональных программ педагогического образования (за три последних года)</t>
  </si>
  <si>
    <t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</si>
  <si>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>Повышение квалификации штатных педагогов-психологов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</t>
  </si>
  <si>
    <t>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
последних года)</t>
  </si>
  <si>
    <t xml:space="preserve">Наличие в штате общеобразовательной организации социального педагога, обеспечивающего оказание помощи целевым группам обучающихся </t>
  </si>
  <si>
    <t>Наличие в штате общеобразовательной организации учителя-дефектолога, обеспечивающего оказание помощи целевым группам обучающихся</t>
  </si>
  <si>
    <t>Наличие в штате общеобразовательной организации учителя-логопеда, обеспечивающего оказание помощи целевым группам обучающихся</t>
  </si>
  <si>
    <t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</t>
  </si>
  <si>
    <t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
одаренным детям)</t>
  </si>
  <si>
    <t>Формирование психологически благоприятного школьного пространства для обучающихся</t>
  </si>
  <si>
    <t>Формирование психологически благоприятного школьного пространства для педагогов</t>
  </si>
  <si>
    <t>Профилактика девиантного поведения обучающихся</t>
  </si>
  <si>
    <t>Использование федеральной государственной информационной системы «Моя школа», в том
числе верифицированного цифрового образовательного контента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</t>
  </si>
  <si>
    <t>Информационно-коммуникационная образовательная платформа «Сферум»</t>
  </si>
  <si>
    <t xml:space="preserve">Оснащение образовательной организации ITоборудованием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 </t>
  </si>
  <si>
    <t xml:space="preserve">Наличие в образовательной организации пространства для учебных и неучебных занятий, творческих дел </t>
  </si>
  <si>
    <t>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организации.</t>
  </si>
  <si>
    <t>Повышение квалификации управленческой команды по программам из федерального реестра образовательных программ дополнительного образования (за три последних года)</t>
  </si>
  <si>
    <t>Наличие профильных предпрофессиональных классов (инженерные, медицинские, космические, IT,педагогические, предпринимательские и другие)</t>
  </si>
  <si>
    <t>Итого: 124 балла (уровень "Средний")</t>
  </si>
  <si>
    <t>Наличие в организации отдельного кабинета педагога-психолога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</si>
</sst>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0" xfId="0" applyFill="1"/>
    <xf numFmtId="0" fontId="6" fillId="0" borderId="0" xfId="0" applyFont="1" applyAlignment="1">
      <alignment horizontal="left" vertical="top"/>
    </xf>
    <xf numFmtId="0" fontId="0" fillId="0" borderId="0" xfId="0"/>
    <xf numFmtId="0" fontId="7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5</v>
      </c>
    </row>
    <row r="3" spans="1:1" x14ac:dyDescent="0.3">
      <c r="A3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topLeftCell="A145" zoomScale="70" zoomScaleNormal="70" workbookViewId="0">
      <selection activeCell="G164" sqref="G164"/>
    </sheetView>
  </sheetViews>
  <sheetFormatPr defaultRowHeight="15.6" x14ac:dyDescent="0.3"/>
  <cols>
    <col min="1" max="1" width="9.109375" style="20"/>
    <col min="2" max="2" width="46.5546875" style="23" customWidth="1"/>
    <col min="3" max="3" width="98.109375" style="22" customWidth="1"/>
    <col min="4" max="4" width="23.44140625" style="9" customWidth="1"/>
    <col min="7" max="7" width="66.5546875" customWidth="1"/>
  </cols>
  <sheetData>
    <row r="1" spans="1:4" ht="82.5" customHeight="1" x14ac:dyDescent="0.3">
      <c r="B1" s="53" t="s">
        <v>1</v>
      </c>
      <c r="C1" s="53"/>
      <c r="D1" s="53"/>
    </row>
    <row r="2" spans="1:4" ht="25.5" customHeight="1" x14ac:dyDescent="0.3">
      <c r="B2" s="66" t="s">
        <v>39</v>
      </c>
      <c r="C2" s="66"/>
      <c r="D2" s="66"/>
    </row>
    <row r="3" spans="1:4" ht="25.5" customHeight="1" x14ac:dyDescent="0.3">
      <c r="B3" s="33" t="s">
        <v>0</v>
      </c>
      <c r="C3" s="34" t="s">
        <v>16</v>
      </c>
      <c r="D3" s="35" t="s">
        <v>91</v>
      </c>
    </row>
    <row r="4" spans="1:4" s="4" customFormat="1" ht="20.25" customHeight="1" x14ac:dyDescent="0.3">
      <c r="A4" s="21"/>
      <c r="B4" s="54" t="s">
        <v>8</v>
      </c>
      <c r="C4" s="8" t="s">
        <v>10</v>
      </c>
      <c r="D4" s="10">
        <v>1</v>
      </c>
    </row>
    <row r="5" spans="1:4" s="4" customFormat="1" ht="37.5" customHeight="1" x14ac:dyDescent="0.3">
      <c r="A5" s="21"/>
      <c r="B5" s="55"/>
      <c r="C5" s="16" t="s">
        <v>11</v>
      </c>
      <c r="D5" s="10">
        <v>1</v>
      </c>
    </row>
    <row r="6" spans="1:4" s="4" customFormat="1" ht="20.25" customHeight="1" x14ac:dyDescent="0.3">
      <c r="A6" s="21"/>
      <c r="B6" s="55"/>
      <c r="C6" s="2" t="s">
        <v>12</v>
      </c>
      <c r="D6" s="6">
        <v>1</v>
      </c>
    </row>
    <row r="7" spans="1:4" s="4" customFormat="1" ht="20.25" customHeight="1" x14ac:dyDescent="0.3">
      <c r="A7" s="21"/>
      <c r="B7" s="55"/>
      <c r="C7" s="12" t="s">
        <v>13</v>
      </c>
      <c r="D7" s="6">
        <v>1</v>
      </c>
    </row>
    <row r="8" spans="1:4" s="4" customFormat="1" ht="20.25" customHeight="1" x14ac:dyDescent="0.3">
      <c r="A8" s="21"/>
      <c r="B8" s="55"/>
      <c r="C8" s="12" t="s">
        <v>14</v>
      </c>
      <c r="D8" s="6">
        <v>2</v>
      </c>
    </row>
    <row r="9" spans="1:4" s="4" customFormat="1" ht="20.25" customHeight="1" x14ac:dyDescent="0.3">
      <c r="A9" s="21"/>
      <c r="B9" s="59"/>
      <c r="C9" s="12" t="s">
        <v>15</v>
      </c>
      <c r="D9" s="6">
        <v>1</v>
      </c>
    </row>
    <row r="10" spans="1:4" s="4" customFormat="1" ht="21.75" customHeight="1" x14ac:dyDescent="0.3">
      <c r="A10" s="21"/>
      <c r="B10" s="18" t="s">
        <v>25</v>
      </c>
      <c r="C10" s="12"/>
      <c r="D10" s="6">
        <f>SUM(D4:D9)</f>
        <v>7</v>
      </c>
    </row>
    <row r="11" spans="1:4" ht="39" customHeight="1" x14ac:dyDescent="0.3">
      <c r="B11" s="54" t="s">
        <v>9</v>
      </c>
      <c r="C11" s="16" t="s">
        <v>17</v>
      </c>
      <c r="D11" s="10">
        <v>1</v>
      </c>
    </row>
    <row r="12" spans="1:4" ht="37.5" customHeight="1" x14ac:dyDescent="0.3">
      <c r="B12" s="55"/>
      <c r="C12" s="16" t="s">
        <v>18</v>
      </c>
      <c r="D12" s="10">
        <v>1</v>
      </c>
    </row>
    <row r="13" spans="1:4" ht="53.25" customHeight="1" x14ac:dyDescent="0.3">
      <c r="B13" s="55"/>
      <c r="C13" s="2" t="s">
        <v>19</v>
      </c>
      <c r="D13" s="6">
        <v>1</v>
      </c>
    </row>
    <row r="14" spans="1:4" ht="31.2" x14ac:dyDescent="0.3">
      <c r="B14" s="55"/>
      <c r="C14" s="2" t="s">
        <v>20</v>
      </c>
      <c r="D14" s="6">
        <v>2</v>
      </c>
    </row>
    <row r="15" spans="1:4" ht="39" customHeight="1" x14ac:dyDescent="0.3">
      <c r="B15" s="55"/>
      <c r="C15" s="2" t="s">
        <v>22</v>
      </c>
      <c r="D15" s="6">
        <v>1</v>
      </c>
    </row>
    <row r="16" spans="1:4" ht="31.2" x14ac:dyDescent="0.3">
      <c r="B16" s="55"/>
      <c r="C16" s="2" t="s">
        <v>23</v>
      </c>
      <c r="D16" s="6">
        <v>1</v>
      </c>
    </row>
    <row r="17" spans="2:4" ht="39.75" customHeight="1" x14ac:dyDescent="0.3">
      <c r="B17" s="59"/>
      <c r="C17" s="2" t="s">
        <v>24</v>
      </c>
      <c r="D17" s="6">
        <v>1</v>
      </c>
    </row>
    <row r="18" spans="2:4" ht="29.25" customHeight="1" x14ac:dyDescent="0.3">
      <c r="B18" s="13" t="s">
        <v>25</v>
      </c>
      <c r="C18" s="2"/>
      <c r="D18" s="6">
        <f>SUM(D11:D17)</f>
        <v>8</v>
      </c>
    </row>
    <row r="19" spans="2:4" ht="31.5" customHeight="1" x14ac:dyDescent="0.3">
      <c r="B19" s="54" t="s">
        <v>21</v>
      </c>
      <c r="C19" s="16" t="s">
        <v>26</v>
      </c>
      <c r="D19" s="10">
        <v>1</v>
      </c>
    </row>
    <row r="20" spans="2:4" x14ac:dyDescent="0.3">
      <c r="B20" s="55"/>
      <c r="C20" s="2" t="s">
        <v>27</v>
      </c>
      <c r="D20" s="6">
        <v>1</v>
      </c>
    </row>
    <row r="21" spans="2:4" x14ac:dyDescent="0.3">
      <c r="B21" s="55"/>
      <c r="C21" s="2" t="s">
        <v>28</v>
      </c>
      <c r="D21" s="6">
        <v>1</v>
      </c>
    </row>
    <row r="22" spans="2:4" ht="51" customHeight="1" x14ac:dyDescent="0.3">
      <c r="B22" s="59"/>
      <c r="C22" s="2" t="s">
        <v>46</v>
      </c>
      <c r="D22" s="6">
        <v>0</v>
      </c>
    </row>
    <row r="23" spans="2:4" ht="27" customHeight="1" x14ac:dyDescent="0.3">
      <c r="B23" s="28" t="s">
        <v>25</v>
      </c>
      <c r="C23" s="2"/>
      <c r="D23" s="6">
        <f>SUM(D19:D22)</f>
        <v>3</v>
      </c>
    </row>
    <row r="24" spans="2:4" ht="64.5" customHeight="1" x14ac:dyDescent="0.3">
      <c r="B24" s="54" t="s">
        <v>29</v>
      </c>
      <c r="C24" s="1" t="s">
        <v>30</v>
      </c>
      <c r="D24" s="6">
        <v>3</v>
      </c>
    </row>
    <row r="25" spans="2:4" ht="31.2" x14ac:dyDescent="0.3">
      <c r="B25" s="55"/>
      <c r="C25" s="1" t="s">
        <v>31</v>
      </c>
      <c r="D25" s="48">
        <v>1</v>
      </c>
    </row>
    <row r="26" spans="2:4" ht="31.2" x14ac:dyDescent="0.3">
      <c r="B26" s="55"/>
      <c r="C26" s="1" t="s">
        <v>32</v>
      </c>
      <c r="D26" s="6">
        <v>2</v>
      </c>
    </row>
    <row r="27" spans="2:4" ht="31.2" x14ac:dyDescent="0.3">
      <c r="B27" s="55"/>
      <c r="C27" s="1" t="s">
        <v>33</v>
      </c>
      <c r="D27" s="6">
        <v>1</v>
      </c>
    </row>
    <row r="28" spans="2:4" ht="46.8" x14ac:dyDescent="0.3">
      <c r="B28" s="55"/>
      <c r="C28" s="1" t="s">
        <v>34</v>
      </c>
      <c r="D28" s="6">
        <v>1</v>
      </c>
    </row>
    <row r="29" spans="2:4" ht="46.8" x14ac:dyDescent="0.3">
      <c r="B29" s="55"/>
      <c r="C29" s="1" t="s">
        <v>35</v>
      </c>
      <c r="D29" s="6">
        <v>1</v>
      </c>
    </row>
    <row r="30" spans="2:4" ht="46.8" x14ac:dyDescent="0.3">
      <c r="B30" s="55"/>
      <c r="C30" s="1" t="s">
        <v>36</v>
      </c>
      <c r="D30" s="6">
        <v>0</v>
      </c>
    </row>
    <row r="31" spans="2:4" ht="46.8" x14ac:dyDescent="0.3">
      <c r="B31" s="55"/>
      <c r="C31" s="1" t="s">
        <v>37</v>
      </c>
      <c r="D31" s="6">
        <v>1</v>
      </c>
    </row>
    <row r="32" spans="2:4" ht="47.25" customHeight="1" x14ac:dyDescent="0.3">
      <c r="B32" s="55"/>
      <c r="C32" s="1" t="s">
        <v>94</v>
      </c>
      <c r="D32" s="48">
        <v>1</v>
      </c>
    </row>
    <row r="33" spans="2:4" ht="31.2" x14ac:dyDescent="0.3">
      <c r="B33" s="59"/>
      <c r="C33" s="1" t="s">
        <v>95</v>
      </c>
      <c r="D33" s="6">
        <v>1</v>
      </c>
    </row>
    <row r="34" spans="2:4" ht="17.399999999999999" x14ac:dyDescent="0.3">
      <c r="B34" s="45" t="s">
        <v>25</v>
      </c>
      <c r="C34" s="1"/>
      <c r="D34" s="6">
        <f>SUM(D24:D33)</f>
        <v>12</v>
      </c>
    </row>
    <row r="35" spans="2:4" ht="17.399999999999999" x14ac:dyDescent="0.3">
      <c r="B35" s="39" t="s">
        <v>92</v>
      </c>
      <c r="C35" s="42"/>
      <c r="D35" s="40">
        <f>SUM(D34,D23,D18,D10)</f>
        <v>30</v>
      </c>
    </row>
    <row r="36" spans="2:4" ht="17.399999999999999" x14ac:dyDescent="0.3">
      <c r="B36" s="39" t="s">
        <v>93</v>
      </c>
      <c r="C36" s="42"/>
      <c r="D36" s="40" t="str">
        <f>IF(D35&lt;15,"Ниже базового",IF(D35&lt;29,"Базовый",IF(D35&lt;48,"Средний","Полный")))</f>
        <v>Средний</v>
      </c>
    </row>
    <row r="37" spans="2:4" ht="24.6" x14ac:dyDescent="0.3">
      <c r="B37" s="62" t="s">
        <v>38</v>
      </c>
      <c r="C37" s="63"/>
      <c r="D37" s="63"/>
    </row>
    <row r="38" spans="2:4" ht="15.75" customHeight="1" x14ac:dyDescent="0.3">
      <c r="B38" s="54" t="s">
        <v>44</v>
      </c>
      <c r="C38" s="16" t="s">
        <v>40</v>
      </c>
      <c r="D38" s="10">
        <v>1</v>
      </c>
    </row>
    <row r="39" spans="2:4" ht="31.2" x14ac:dyDescent="0.3">
      <c r="B39" s="55"/>
      <c r="C39" s="16" t="s">
        <v>41</v>
      </c>
      <c r="D39" s="10">
        <v>1</v>
      </c>
    </row>
    <row r="40" spans="2:4" ht="40.5" customHeight="1" x14ac:dyDescent="0.3">
      <c r="B40" s="55"/>
      <c r="C40" s="2" t="s">
        <v>42</v>
      </c>
      <c r="D40" s="6">
        <v>3</v>
      </c>
    </row>
    <row r="41" spans="2:4" ht="15.75" customHeight="1" x14ac:dyDescent="0.3">
      <c r="B41" s="55"/>
      <c r="C41" s="2" t="s">
        <v>43</v>
      </c>
      <c r="D41" s="48">
        <v>0</v>
      </c>
    </row>
    <row r="42" spans="2:4" ht="24.75" customHeight="1" x14ac:dyDescent="0.3">
      <c r="B42" s="3" t="s">
        <v>25</v>
      </c>
      <c r="C42" s="2"/>
      <c r="D42" s="6">
        <f>SUM(D38:D40)</f>
        <v>5</v>
      </c>
    </row>
    <row r="43" spans="2:4" ht="48" customHeight="1" x14ac:dyDescent="0.3">
      <c r="B43" s="54" t="s">
        <v>45</v>
      </c>
      <c r="C43" s="2" t="s">
        <v>47</v>
      </c>
      <c r="D43" s="6">
        <v>1</v>
      </c>
    </row>
    <row r="44" spans="2:4" ht="18.75" customHeight="1" x14ac:dyDescent="0.3">
      <c r="B44" s="55"/>
      <c r="C44" s="12" t="s">
        <v>48</v>
      </c>
      <c r="D44" s="6">
        <v>1</v>
      </c>
    </row>
    <row r="45" spans="2:4" ht="31.2" x14ac:dyDescent="0.3">
      <c r="B45" s="55"/>
      <c r="C45" s="2" t="s">
        <v>96</v>
      </c>
      <c r="D45" s="6">
        <v>3</v>
      </c>
    </row>
    <row r="46" spans="2:4" ht="46.8" x14ac:dyDescent="0.3">
      <c r="B46" s="55"/>
      <c r="C46" s="2" t="s">
        <v>97</v>
      </c>
      <c r="D46" s="6">
        <v>2</v>
      </c>
    </row>
    <row r="47" spans="2:4" ht="18" customHeight="1" x14ac:dyDescent="0.3">
      <c r="B47" s="55"/>
      <c r="C47" s="2" t="s">
        <v>49</v>
      </c>
      <c r="D47" s="6">
        <v>1</v>
      </c>
    </row>
    <row r="48" spans="2:4" ht="31.2" x14ac:dyDescent="0.3">
      <c r="B48" s="55"/>
      <c r="C48" s="24" t="s">
        <v>98</v>
      </c>
      <c r="D48" s="49">
        <v>2</v>
      </c>
    </row>
    <row r="49" spans="2:4" ht="17.399999999999999" x14ac:dyDescent="0.3">
      <c r="B49" s="13" t="s">
        <v>25</v>
      </c>
      <c r="C49" s="2"/>
      <c r="D49" s="6">
        <f>SUM(D43:D48)</f>
        <v>10</v>
      </c>
    </row>
    <row r="50" spans="2:4" ht="17.399999999999999" x14ac:dyDescent="0.3">
      <c r="B50" s="39" t="s">
        <v>92</v>
      </c>
      <c r="C50" s="41"/>
      <c r="D50" s="40">
        <f>SUM(D49,D42)</f>
        <v>15</v>
      </c>
    </row>
    <row r="51" spans="2:4" ht="17.399999999999999" x14ac:dyDescent="0.3">
      <c r="B51" s="39" t="s">
        <v>93</v>
      </c>
      <c r="C51" s="41"/>
      <c r="D51" s="40" t="str">
        <f>IF(D50&lt;7,"Ниже базового",IF(D50&lt;13,"Базовый",IF(D50&lt;20,"Средний","Полный")))</f>
        <v>Средний</v>
      </c>
    </row>
    <row r="52" spans="2:4" ht="36.75" customHeight="1" x14ac:dyDescent="0.3">
      <c r="B52" s="64" t="s">
        <v>50</v>
      </c>
      <c r="C52" s="65"/>
      <c r="D52" s="65"/>
    </row>
    <row r="53" spans="2:4" ht="34.5" customHeight="1" x14ac:dyDescent="0.3">
      <c r="B53" s="56" t="s">
        <v>52</v>
      </c>
      <c r="C53" s="25" t="s">
        <v>99</v>
      </c>
      <c r="D53" s="10">
        <v>3</v>
      </c>
    </row>
    <row r="54" spans="2:4" ht="22.5" customHeight="1" x14ac:dyDescent="0.3">
      <c r="B54" s="57"/>
      <c r="C54" s="26" t="s">
        <v>2</v>
      </c>
      <c r="D54" s="6">
        <v>2</v>
      </c>
    </row>
    <row r="55" spans="2:4" ht="31.2" x14ac:dyDescent="0.3">
      <c r="B55" s="57"/>
      <c r="C55" s="5" t="s">
        <v>100</v>
      </c>
      <c r="D55" s="6">
        <v>3</v>
      </c>
    </row>
    <row r="56" spans="2:4" x14ac:dyDescent="0.3">
      <c r="B56" s="57"/>
      <c r="C56" s="5" t="s">
        <v>101</v>
      </c>
      <c r="D56" s="6">
        <v>3</v>
      </c>
    </row>
    <row r="57" spans="2:4" ht="34.5" customHeight="1" x14ac:dyDescent="0.3">
      <c r="B57" s="57"/>
      <c r="C57" s="5" t="s">
        <v>102</v>
      </c>
      <c r="D57" s="6">
        <v>3</v>
      </c>
    </row>
    <row r="58" spans="2:4" ht="66.75" customHeight="1" x14ac:dyDescent="0.3">
      <c r="B58" s="57"/>
      <c r="C58" s="5" t="s">
        <v>103</v>
      </c>
      <c r="D58" s="6">
        <v>1</v>
      </c>
    </row>
    <row r="59" spans="2:4" ht="36.75" customHeight="1" x14ac:dyDescent="0.3">
      <c r="B59" s="58"/>
      <c r="C59" s="5" t="s">
        <v>104</v>
      </c>
      <c r="D59" s="6">
        <v>1</v>
      </c>
    </row>
    <row r="60" spans="2:4" ht="17.399999999999999" x14ac:dyDescent="0.3">
      <c r="B60" s="19" t="s">
        <v>25</v>
      </c>
      <c r="C60" s="5"/>
      <c r="D60" s="6">
        <f>SUM(D53:D59)</f>
        <v>16</v>
      </c>
    </row>
    <row r="61" spans="2:4" ht="31.2" x14ac:dyDescent="0.3">
      <c r="B61" s="54" t="s">
        <v>51</v>
      </c>
      <c r="C61" s="25" t="s">
        <v>105</v>
      </c>
      <c r="D61" s="14">
        <v>2</v>
      </c>
    </row>
    <row r="62" spans="2:4" x14ac:dyDescent="0.3">
      <c r="B62" s="55"/>
      <c r="C62" s="5" t="s">
        <v>53</v>
      </c>
      <c r="D62" s="6">
        <v>1</v>
      </c>
    </row>
    <row r="63" spans="2:4" x14ac:dyDescent="0.3">
      <c r="B63" s="55"/>
      <c r="C63" s="5" t="s">
        <v>54</v>
      </c>
      <c r="D63" s="6">
        <v>1</v>
      </c>
    </row>
    <row r="64" spans="2:4" x14ac:dyDescent="0.3">
      <c r="B64" s="55"/>
      <c r="C64" s="5" t="s">
        <v>55</v>
      </c>
      <c r="D64" s="9">
        <v>0</v>
      </c>
    </row>
    <row r="65" spans="2:4" x14ac:dyDescent="0.3">
      <c r="B65" s="55"/>
      <c r="C65" s="5" t="s">
        <v>106</v>
      </c>
      <c r="D65" s="6">
        <v>1</v>
      </c>
    </row>
    <row r="66" spans="2:4" ht="31.2" x14ac:dyDescent="0.3">
      <c r="B66" s="55"/>
      <c r="C66" s="5" t="s">
        <v>107</v>
      </c>
      <c r="D66" s="6">
        <v>2</v>
      </c>
    </row>
    <row r="67" spans="2:4" ht="31.2" x14ac:dyDescent="0.3">
      <c r="B67" s="59"/>
      <c r="C67" s="31" t="s">
        <v>56</v>
      </c>
      <c r="D67" s="6">
        <v>2</v>
      </c>
    </row>
    <row r="68" spans="2:4" ht="17.399999999999999" x14ac:dyDescent="0.3">
      <c r="B68" s="13" t="s">
        <v>25</v>
      </c>
      <c r="C68" s="1"/>
      <c r="D68" s="6">
        <f>SUM(D61:D67)</f>
        <v>9</v>
      </c>
    </row>
    <row r="69" spans="2:4" ht="17.399999999999999" x14ac:dyDescent="0.3">
      <c r="B69" s="39" t="s">
        <v>92</v>
      </c>
      <c r="C69" s="42"/>
      <c r="D69" s="40">
        <f>SUM(D68,D60)</f>
        <v>25</v>
      </c>
    </row>
    <row r="70" spans="2:4" ht="17.399999999999999" x14ac:dyDescent="0.3">
      <c r="B70" s="39" t="s">
        <v>93</v>
      </c>
      <c r="C70" s="42"/>
      <c r="D70" s="40" t="str">
        <f>IF(D69&lt;10,"Ниже базового",IF(D69&lt;18,"Базовый",IF(D69&lt;26,"Средний","Полный")))</f>
        <v>Средний</v>
      </c>
    </row>
    <row r="71" spans="2:4" ht="30.75" customHeight="1" x14ac:dyDescent="0.3">
      <c r="B71" s="60" t="s">
        <v>57</v>
      </c>
      <c r="C71" s="61"/>
      <c r="D71" s="61"/>
    </row>
    <row r="72" spans="2:4" x14ac:dyDescent="0.3">
      <c r="B72" s="54" t="s">
        <v>58</v>
      </c>
      <c r="C72" s="25" t="s">
        <v>108</v>
      </c>
      <c r="D72" s="10">
        <v>1</v>
      </c>
    </row>
    <row r="73" spans="2:4" x14ac:dyDescent="0.3">
      <c r="B73" s="55"/>
      <c r="C73" s="25" t="s">
        <v>109</v>
      </c>
      <c r="D73" s="10">
        <v>1</v>
      </c>
    </row>
    <row r="74" spans="2:4" x14ac:dyDescent="0.3">
      <c r="B74" s="55"/>
      <c r="C74" s="25" t="s">
        <v>110</v>
      </c>
      <c r="D74" s="10">
        <v>1</v>
      </c>
    </row>
    <row r="75" spans="2:4" ht="40.5" customHeight="1" x14ac:dyDescent="0.3">
      <c r="B75" s="55"/>
      <c r="C75" s="30" t="s">
        <v>59</v>
      </c>
      <c r="D75" s="74">
        <v>1</v>
      </c>
    </row>
    <row r="76" spans="2:4" x14ac:dyDescent="0.3">
      <c r="B76" s="55"/>
      <c r="C76" s="25" t="s">
        <v>111</v>
      </c>
      <c r="D76" s="10">
        <v>1</v>
      </c>
    </row>
    <row r="77" spans="2:4" ht="31.2" x14ac:dyDescent="0.3">
      <c r="B77" s="55"/>
      <c r="C77" s="5" t="s">
        <v>112</v>
      </c>
      <c r="D77" s="6">
        <v>2</v>
      </c>
    </row>
    <row r="78" spans="2:4" ht="31.2" x14ac:dyDescent="0.3">
      <c r="B78" s="55"/>
      <c r="C78" s="5" t="s">
        <v>113</v>
      </c>
      <c r="D78" s="6">
        <v>1</v>
      </c>
    </row>
    <row r="79" spans="2:4" x14ac:dyDescent="0.3">
      <c r="B79" s="55"/>
      <c r="C79" s="5" t="s">
        <v>114</v>
      </c>
      <c r="D79" s="6">
        <v>0</v>
      </c>
    </row>
    <row r="80" spans="2:4" x14ac:dyDescent="0.3">
      <c r="B80" s="59"/>
      <c r="C80" s="5" t="s">
        <v>115</v>
      </c>
      <c r="D80" s="6">
        <v>1</v>
      </c>
    </row>
    <row r="81" spans="2:5" ht="18" x14ac:dyDescent="0.3">
      <c r="B81" s="17" t="s">
        <v>25</v>
      </c>
      <c r="C81" s="7"/>
      <c r="D81" s="6">
        <f>SUM(D72:D80)</f>
        <v>9</v>
      </c>
    </row>
    <row r="82" spans="2:5" ht="25.5" customHeight="1" x14ac:dyDescent="0.3">
      <c r="B82" s="54" t="s">
        <v>81</v>
      </c>
      <c r="C82" s="27" t="s">
        <v>60</v>
      </c>
      <c r="D82" s="15">
        <v>1</v>
      </c>
    </row>
    <row r="83" spans="2:5" x14ac:dyDescent="0.3">
      <c r="B83" s="55"/>
      <c r="C83" s="5" t="s">
        <v>116</v>
      </c>
      <c r="D83" s="6">
        <v>1</v>
      </c>
    </row>
    <row r="84" spans="2:5" x14ac:dyDescent="0.3">
      <c r="B84" s="55"/>
      <c r="C84" s="5" t="s">
        <v>117</v>
      </c>
      <c r="D84" s="6">
        <v>1</v>
      </c>
    </row>
    <row r="85" spans="2:5" ht="19.5" customHeight="1" x14ac:dyDescent="0.3">
      <c r="B85" s="55"/>
      <c r="C85" s="5" t="s">
        <v>118</v>
      </c>
      <c r="D85" s="6">
        <v>1</v>
      </c>
    </row>
    <row r="86" spans="2:5" ht="31.2" x14ac:dyDescent="0.3">
      <c r="B86" s="55"/>
      <c r="C86" s="5" t="s">
        <v>119</v>
      </c>
      <c r="D86" s="6">
        <v>1</v>
      </c>
    </row>
    <row r="87" spans="2:5" ht="31.2" x14ac:dyDescent="0.3">
      <c r="B87" s="55"/>
      <c r="C87" s="5" t="s">
        <v>120</v>
      </c>
      <c r="D87" s="6">
        <v>1</v>
      </c>
    </row>
    <row r="88" spans="2:5" x14ac:dyDescent="0.3">
      <c r="B88" s="59"/>
      <c r="C88" s="5" t="s">
        <v>61</v>
      </c>
      <c r="D88" s="6">
        <v>0</v>
      </c>
    </row>
    <row r="89" spans="2:5" ht="17.399999999999999" x14ac:dyDescent="0.3">
      <c r="B89" s="17" t="s">
        <v>25</v>
      </c>
      <c r="C89" s="13"/>
      <c r="D89" s="6">
        <f>SUM(D82:D88)</f>
        <v>6</v>
      </c>
    </row>
    <row r="90" spans="2:5" ht="17.399999999999999" x14ac:dyDescent="0.3">
      <c r="B90" s="39" t="s">
        <v>92</v>
      </c>
      <c r="C90" s="39"/>
      <c r="D90" s="40">
        <f>SUM(D89,D81)</f>
        <v>15</v>
      </c>
    </row>
    <row r="91" spans="2:5" ht="17.399999999999999" x14ac:dyDescent="0.3">
      <c r="B91" s="39" t="s">
        <v>93</v>
      </c>
      <c r="C91" s="39"/>
      <c r="D91" s="40" t="str">
        <f>IF(D90&lt;10,"Ниже базового",IF(D90&lt;15,"Базовый",IF(D90&lt;18,"Средний","Полный")))</f>
        <v>Средний</v>
      </c>
    </row>
    <row r="92" spans="2:5" ht="28.5" customHeight="1" x14ac:dyDescent="0.3">
      <c r="B92" s="62" t="s">
        <v>62</v>
      </c>
      <c r="C92" s="63"/>
      <c r="D92" s="63"/>
    </row>
    <row r="93" spans="2:5" ht="46.8" x14ac:dyDescent="0.3">
      <c r="B93" s="54" t="s">
        <v>82</v>
      </c>
      <c r="C93" s="25" t="s">
        <v>121</v>
      </c>
      <c r="D93" s="10">
        <v>1</v>
      </c>
      <c r="E93" s="50"/>
    </row>
    <row r="94" spans="2:5" ht="31.2" x14ac:dyDescent="0.3">
      <c r="B94" s="55"/>
      <c r="C94" s="5" t="s">
        <v>122</v>
      </c>
      <c r="D94" s="6">
        <v>1</v>
      </c>
    </row>
    <row r="95" spans="2:5" ht="31.2" x14ac:dyDescent="0.3">
      <c r="B95" s="55"/>
      <c r="C95" s="5" t="s">
        <v>123</v>
      </c>
      <c r="D95" s="6">
        <v>0</v>
      </c>
    </row>
    <row r="96" spans="2:5" ht="34.5" customHeight="1" x14ac:dyDescent="0.3">
      <c r="B96" s="55"/>
      <c r="C96" s="5" t="s">
        <v>154</v>
      </c>
      <c r="D96" s="6">
        <v>0</v>
      </c>
    </row>
    <row r="97" spans="2:7" ht="31.2" x14ac:dyDescent="0.3">
      <c r="B97" s="55"/>
      <c r="C97" s="5" t="s">
        <v>124</v>
      </c>
      <c r="D97" s="6">
        <v>1</v>
      </c>
    </row>
    <row r="98" spans="2:7" ht="18.75" customHeight="1" x14ac:dyDescent="0.3">
      <c r="B98" s="55"/>
      <c r="C98" s="5" t="s">
        <v>63</v>
      </c>
      <c r="D98" s="6">
        <v>1</v>
      </c>
    </row>
    <row r="99" spans="2:7" x14ac:dyDescent="0.3">
      <c r="B99" s="55"/>
      <c r="C99" s="5" t="s">
        <v>125</v>
      </c>
      <c r="D99" s="6">
        <v>1</v>
      </c>
      <c r="G99" s="47"/>
    </row>
    <row r="100" spans="2:7" ht="15.75" customHeight="1" x14ac:dyDescent="0.3">
      <c r="B100" s="55"/>
      <c r="C100" s="26" t="s">
        <v>64</v>
      </c>
      <c r="D100" s="6">
        <v>1</v>
      </c>
    </row>
    <row r="101" spans="2:7" x14ac:dyDescent="0.3">
      <c r="B101" s="55"/>
      <c r="C101" s="5" t="s">
        <v>126</v>
      </c>
      <c r="D101" s="6">
        <v>0</v>
      </c>
    </row>
    <row r="102" spans="2:7" ht="33" customHeight="1" x14ac:dyDescent="0.3">
      <c r="B102" s="55"/>
      <c r="C102" s="5" t="s">
        <v>127</v>
      </c>
      <c r="D102" s="6">
        <v>1</v>
      </c>
    </row>
    <row r="103" spans="2:7" ht="31.2" x14ac:dyDescent="0.3">
      <c r="B103" s="55"/>
      <c r="C103" s="5" t="s">
        <v>128</v>
      </c>
      <c r="D103" s="6">
        <v>0</v>
      </c>
    </row>
    <row r="104" spans="2:7" ht="36.75" customHeight="1" x14ac:dyDescent="0.3">
      <c r="B104" s="55"/>
      <c r="C104" s="1" t="s">
        <v>65</v>
      </c>
      <c r="D104" s="6">
        <v>1</v>
      </c>
    </row>
    <row r="105" spans="2:7" ht="18.75" customHeight="1" x14ac:dyDescent="0.3">
      <c r="B105" s="55"/>
      <c r="C105" s="26" t="s">
        <v>66</v>
      </c>
      <c r="D105" s="6">
        <v>1</v>
      </c>
    </row>
    <row r="106" spans="2:7" x14ac:dyDescent="0.3">
      <c r="B106" s="55"/>
      <c r="C106" s="5" t="s">
        <v>129</v>
      </c>
      <c r="D106" s="6">
        <v>0</v>
      </c>
    </row>
    <row r="107" spans="2:7" ht="18" x14ac:dyDescent="0.3">
      <c r="B107" s="17" t="s">
        <v>25</v>
      </c>
      <c r="C107" s="7"/>
      <c r="D107" s="6">
        <f>SUM(D93:D106)</f>
        <v>9</v>
      </c>
    </row>
    <row r="108" spans="2:7" ht="18" x14ac:dyDescent="0.3">
      <c r="B108" s="39" t="s">
        <v>92</v>
      </c>
      <c r="C108" s="43"/>
      <c r="D108" s="40">
        <f>SUM(D107)</f>
        <v>9</v>
      </c>
    </row>
    <row r="109" spans="2:7" ht="18" x14ac:dyDescent="0.3">
      <c r="B109" s="39" t="s">
        <v>93</v>
      </c>
      <c r="C109" s="44"/>
      <c r="D109" s="40" t="str">
        <f>IF(D108&lt;5,"Ниже базового",IF(D108&lt;8,"Базовый",IF(D108&lt;12,"Средний","Полный")))</f>
        <v>Средний</v>
      </c>
    </row>
    <row r="110" spans="2:7" ht="24.6" x14ac:dyDescent="0.3">
      <c r="B110" s="67" t="s">
        <v>67</v>
      </c>
      <c r="C110" s="68"/>
      <c r="D110" s="68"/>
    </row>
    <row r="111" spans="2:7" ht="31.2" x14ac:dyDescent="0.3">
      <c r="B111" s="54" t="s">
        <v>83</v>
      </c>
      <c r="C111" s="5" t="s">
        <v>130</v>
      </c>
      <c r="D111" s="6">
        <v>1</v>
      </c>
    </row>
    <row r="112" spans="2:7" ht="46.8" x14ac:dyDescent="0.3">
      <c r="B112" s="59"/>
      <c r="C112" s="5" t="s">
        <v>131</v>
      </c>
      <c r="D112" s="6">
        <v>1</v>
      </c>
    </row>
    <row r="113" spans="2:4" ht="17.399999999999999" x14ac:dyDescent="0.3">
      <c r="B113" s="28" t="s">
        <v>25</v>
      </c>
      <c r="C113" s="31"/>
      <c r="D113" s="6">
        <f>SUM(D111:D112)</f>
        <v>2</v>
      </c>
    </row>
    <row r="114" spans="2:4" ht="33.75" customHeight="1" x14ac:dyDescent="0.3">
      <c r="B114" s="54" t="s">
        <v>84</v>
      </c>
      <c r="C114" s="16" t="s">
        <v>68</v>
      </c>
      <c r="D114" s="10">
        <v>1</v>
      </c>
    </row>
    <row r="115" spans="2:4" x14ac:dyDescent="0.3">
      <c r="B115" s="55"/>
      <c r="C115" s="25" t="s">
        <v>132</v>
      </c>
      <c r="D115" s="10">
        <v>1</v>
      </c>
    </row>
    <row r="116" spans="2:4" x14ac:dyDescent="0.3">
      <c r="B116" s="55"/>
      <c r="C116" s="25" t="s">
        <v>133</v>
      </c>
      <c r="D116" s="10">
        <v>1</v>
      </c>
    </row>
    <row r="117" spans="2:4" ht="31.2" x14ac:dyDescent="0.3">
      <c r="B117" s="55"/>
      <c r="C117" s="36" t="s">
        <v>69</v>
      </c>
      <c r="D117" s="48">
        <v>1</v>
      </c>
    </row>
    <row r="118" spans="2:4" ht="31.2" x14ac:dyDescent="0.3">
      <c r="B118" s="59"/>
      <c r="C118" s="5" t="s">
        <v>134</v>
      </c>
      <c r="D118" s="6">
        <v>0</v>
      </c>
    </row>
    <row r="119" spans="2:4" ht="17.399999999999999" x14ac:dyDescent="0.3">
      <c r="B119" s="28" t="s">
        <v>25</v>
      </c>
      <c r="C119" s="38"/>
      <c r="D119" s="6">
        <f>SUM(D114:D118)</f>
        <v>4</v>
      </c>
    </row>
    <row r="120" spans="2:4" ht="48.75" customHeight="1" x14ac:dyDescent="0.3">
      <c r="B120" s="54" t="s">
        <v>85</v>
      </c>
      <c r="C120" s="29" t="s">
        <v>135</v>
      </c>
      <c r="D120" s="10">
        <v>3</v>
      </c>
    </row>
    <row r="121" spans="2:4" ht="46.8" x14ac:dyDescent="0.3">
      <c r="B121" s="55"/>
      <c r="C121" s="2" t="s">
        <v>136</v>
      </c>
      <c r="D121" s="48">
        <v>1</v>
      </c>
    </row>
    <row r="122" spans="2:4" ht="34.5" customHeight="1" x14ac:dyDescent="0.3">
      <c r="B122" s="55"/>
      <c r="C122" s="2" t="s">
        <v>137</v>
      </c>
      <c r="D122" s="6">
        <v>1</v>
      </c>
    </row>
    <row r="123" spans="2:4" ht="50.25" customHeight="1" x14ac:dyDescent="0.3">
      <c r="B123" s="55"/>
      <c r="C123" s="2" t="s">
        <v>138</v>
      </c>
      <c r="D123" s="48">
        <v>1</v>
      </c>
    </row>
    <row r="124" spans="2:4" ht="50.25" customHeight="1" x14ac:dyDescent="0.3">
      <c r="B124" s="55"/>
      <c r="C124" s="75" t="s">
        <v>153</v>
      </c>
      <c r="D124" s="6">
        <v>3</v>
      </c>
    </row>
    <row r="125" spans="2:4" ht="64.5" customHeight="1" x14ac:dyDescent="0.3">
      <c r="B125" s="55"/>
      <c r="C125" s="2" t="s">
        <v>139</v>
      </c>
      <c r="D125" s="48">
        <v>2</v>
      </c>
    </row>
    <row r="126" spans="2:4" ht="18.75" customHeight="1" x14ac:dyDescent="0.3">
      <c r="B126" s="55"/>
      <c r="C126" s="37" t="s">
        <v>3</v>
      </c>
      <c r="D126" s="6">
        <v>1</v>
      </c>
    </row>
    <row r="127" spans="2:4" x14ac:dyDescent="0.3">
      <c r="B127" s="59"/>
      <c r="C127" s="37" t="s">
        <v>70</v>
      </c>
      <c r="D127" s="6">
        <v>1</v>
      </c>
    </row>
    <row r="128" spans="2:4" ht="17.399999999999999" x14ac:dyDescent="0.3">
      <c r="B128" s="17" t="s">
        <v>25</v>
      </c>
      <c r="C128" s="11"/>
      <c r="D128" s="6">
        <f>SUM(D120:D127)</f>
        <v>13</v>
      </c>
    </row>
    <row r="129" spans="2:5" ht="17.399999999999999" x14ac:dyDescent="0.3">
      <c r="B129" s="39" t="s">
        <v>92</v>
      </c>
      <c r="C129" s="46"/>
      <c r="D129" s="40">
        <f>SUM(D128,D119,D113)</f>
        <v>19</v>
      </c>
    </row>
    <row r="130" spans="2:5" ht="17.399999999999999" x14ac:dyDescent="0.3">
      <c r="B130" s="39" t="s">
        <v>93</v>
      </c>
      <c r="C130" s="46"/>
      <c r="D130" s="40" t="str">
        <f>IF(D129&lt;11,"Ниже базового",IF(D129&lt;18,"Базовый",IF(D129&lt;28,"Средний","Полный")))</f>
        <v>Средний</v>
      </c>
    </row>
    <row r="131" spans="2:5" ht="32.25" customHeight="1" x14ac:dyDescent="0.3">
      <c r="B131" s="69" t="s">
        <v>71</v>
      </c>
      <c r="C131" s="70"/>
      <c r="D131" s="70"/>
    </row>
    <row r="132" spans="2:5" ht="21.75" customHeight="1" x14ac:dyDescent="0.3">
      <c r="B132" s="54" t="s">
        <v>86</v>
      </c>
      <c r="C132" s="8" t="s">
        <v>72</v>
      </c>
      <c r="D132" s="10">
        <v>1</v>
      </c>
    </row>
    <row r="133" spans="2:5" x14ac:dyDescent="0.3">
      <c r="B133" s="55"/>
      <c r="C133" s="2" t="s">
        <v>156</v>
      </c>
      <c r="D133" s="6">
        <v>1</v>
      </c>
    </row>
    <row r="134" spans="2:5" ht="34.5" customHeight="1" x14ac:dyDescent="0.3">
      <c r="B134" s="55"/>
      <c r="C134" s="2" t="s">
        <v>73</v>
      </c>
      <c r="D134" s="6">
        <v>1</v>
      </c>
    </row>
    <row r="135" spans="2:5" ht="31.2" x14ac:dyDescent="0.3">
      <c r="B135" s="55"/>
      <c r="C135" s="2" t="s">
        <v>140</v>
      </c>
      <c r="D135" s="6">
        <v>1</v>
      </c>
    </row>
    <row r="136" spans="2:5" ht="31.2" x14ac:dyDescent="0.3">
      <c r="B136" s="55"/>
      <c r="C136" s="2" t="s">
        <v>141</v>
      </c>
      <c r="D136" s="6">
        <v>1</v>
      </c>
    </row>
    <row r="137" spans="2:5" ht="31.2" x14ac:dyDescent="0.3">
      <c r="B137" s="55"/>
      <c r="C137" s="2" t="s">
        <v>142</v>
      </c>
      <c r="D137" s="6">
        <v>1</v>
      </c>
    </row>
    <row r="138" spans="2:5" ht="62.4" x14ac:dyDescent="0.3">
      <c r="B138" s="59"/>
      <c r="C138" s="16" t="s">
        <v>143</v>
      </c>
      <c r="D138" s="10">
        <v>3</v>
      </c>
      <c r="E138" s="50"/>
    </row>
    <row r="139" spans="2:5" ht="17.399999999999999" x14ac:dyDescent="0.3">
      <c r="B139" s="18" t="s">
        <v>25</v>
      </c>
      <c r="C139" s="2"/>
      <c r="D139" s="6">
        <f>SUM(D132:D138)</f>
        <v>9</v>
      </c>
    </row>
    <row r="140" spans="2:5" ht="62.4" x14ac:dyDescent="0.3">
      <c r="B140" s="71" t="s">
        <v>90</v>
      </c>
      <c r="C140" s="16" t="s">
        <v>144</v>
      </c>
      <c r="D140" s="10">
        <v>2</v>
      </c>
    </row>
    <row r="141" spans="2:5" x14ac:dyDescent="0.3">
      <c r="B141" s="71"/>
      <c r="C141" s="2" t="s">
        <v>145</v>
      </c>
      <c r="D141" s="6">
        <v>0</v>
      </c>
    </row>
    <row r="142" spans="2:5" ht="46.8" x14ac:dyDescent="0.3">
      <c r="B142" s="71"/>
      <c r="C142" s="31" t="s">
        <v>74</v>
      </c>
      <c r="D142" s="6">
        <v>1</v>
      </c>
    </row>
    <row r="143" spans="2:5" x14ac:dyDescent="0.3">
      <c r="B143" s="71"/>
      <c r="C143" s="2" t="s">
        <v>146</v>
      </c>
      <c r="D143" s="6">
        <v>1</v>
      </c>
    </row>
    <row r="144" spans="2:5" x14ac:dyDescent="0.3">
      <c r="B144" s="71"/>
      <c r="C144" s="2" t="s">
        <v>75</v>
      </c>
      <c r="D144" s="6">
        <v>1</v>
      </c>
    </row>
    <row r="145" spans="2:4" x14ac:dyDescent="0.3">
      <c r="B145" s="71"/>
      <c r="C145" s="2" t="s">
        <v>147</v>
      </c>
      <c r="D145" s="6">
        <v>1</v>
      </c>
    </row>
    <row r="146" spans="2:4" ht="17.399999999999999" x14ac:dyDescent="0.3">
      <c r="B146" s="13" t="s">
        <v>25</v>
      </c>
      <c r="C146" s="2"/>
      <c r="D146" s="6">
        <f>SUM(D140:D145)</f>
        <v>6</v>
      </c>
    </row>
    <row r="147" spans="2:4" ht="17.399999999999999" x14ac:dyDescent="0.3">
      <c r="B147" s="39" t="s">
        <v>92</v>
      </c>
      <c r="C147" s="41"/>
      <c r="D147" s="40">
        <f>SUM(D146,D139)</f>
        <v>15</v>
      </c>
    </row>
    <row r="148" spans="2:4" ht="17.399999999999999" x14ac:dyDescent="0.3">
      <c r="B148" s="39" t="s">
        <v>93</v>
      </c>
      <c r="C148" s="41"/>
      <c r="D148" s="40" t="str">
        <f>IF(D147&lt;6,"Ниже базового",IF(D147&lt;14,"Базовый",IF(D147&lt;17,"Средний","Полный")))</f>
        <v>Средний</v>
      </c>
    </row>
    <row r="149" spans="2:4" ht="24.75" customHeight="1" x14ac:dyDescent="0.3">
      <c r="B149" s="72" t="s">
        <v>76</v>
      </c>
      <c r="C149" s="73"/>
      <c r="D149" s="73"/>
    </row>
    <row r="150" spans="2:4" ht="30" customHeight="1" x14ac:dyDescent="0.3">
      <c r="B150" s="54" t="s">
        <v>87</v>
      </c>
      <c r="C150" s="16" t="s">
        <v>77</v>
      </c>
      <c r="D150" s="10">
        <v>1</v>
      </c>
    </row>
    <row r="151" spans="2:4" ht="15.75" customHeight="1" x14ac:dyDescent="0.3">
      <c r="B151" s="55"/>
      <c r="C151" s="16" t="s">
        <v>78</v>
      </c>
      <c r="D151" s="10">
        <v>1</v>
      </c>
    </row>
    <row r="152" spans="2:4" x14ac:dyDescent="0.3">
      <c r="B152" s="55"/>
      <c r="C152" s="16" t="s">
        <v>79</v>
      </c>
      <c r="D152" s="10">
        <v>1</v>
      </c>
    </row>
    <row r="153" spans="2:4" ht="62.4" x14ac:dyDescent="0.3">
      <c r="B153" s="55"/>
      <c r="C153" s="16" t="s">
        <v>148</v>
      </c>
      <c r="D153" s="10">
        <v>2</v>
      </c>
    </row>
    <row r="154" spans="2:4" x14ac:dyDescent="0.3">
      <c r="B154" s="55"/>
      <c r="C154" s="16" t="s">
        <v>149</v>
      </c>
      <c r="D154" s="10">
        <v>2</v>
      </c>
    </row>
    <row r="155" spans="2:4" ht="48.75" customHeight="1" x14ac:dyDescent="0.3">
      <c r="B155" s="55"/>
      <c r="C155" s="2" t="s">
        <v>150</v>
      </c>
      <c r="D155" s="6">
        <v>1</v>
      </c>
    </row>
    <row r="156" spans="2:4" x14ac:dyDescent="0.3">
      <c r="B156" s="59"/>
      <c r="C156" s="31" t="s">
        <v>4</v>
      </c>
      <c r="D156" s="6">
        <v>0</v>
      </c>
    </row>
    <row r="157" spans="2:4" ht="17.399999999999999" x14ac:dyDescent="0.3">
      <c r="B157" s="18" t="s">
        <v>25</v>
      </c>
      <c r="C157" s="2"/>
      <c r="D157" s="6">
        <f>SUM(D150:D156)</f>
        <v>8</v>
      </c>
    </row>
    <row r="158" spans="2:4" ht="31.2" x14ac:dyDescent="0.3">
      <c r="B158" s="54" t="s">
        <v>88</v>
      </c>
      <c r="C158" s="2" t="s">
        <v>151</v>
      </c>
      <c r="D158" s="6">
        <v>1</v>
      </c>
    </row>
    <row r="159" spans="2:4" ht="18.75" customHeight="1" x14ac:dyDescent="0.3">
      <c r="B159" s="59"/>
      <c r="C159" s="32" t="s">
        <v>80</v>
      </c>
      <c r="D159" s="6">
        <v>1</v>
      </c>
    </row>
    <row r="160" spans="2:4" ht="17.399999999999999" x14ac:dyDescent="0.3">
      <c r="B160" s="13" t="s">
        <v>25</v>
      </c>
      <c r="C160" s="2"/>
      <c r="D160" s="6">
        <f>SUM(D158:D159)</f>
        <v>2</v>
      </c>
    </row>
    <row r="161" spans="2:4" ht="58.5" customHeight="1" x14ac:dyDescent="0.3">
      <c r="B161" s="13" t="s">
        <v>89</v>
      </c>
      <c r="C161" s="2" t="s">
        <v>152</v>
      </c>
      <c r="D161" s="6">
        <v>1</v>
      </c>
    </row>
    <row r="162" spans="2:4" ht="17.399999999999999" x14ac:dyDescent="0.3">
      <c r="B162" s="13" t="s">
        <v>25</v>
      </c>
      <c r="C162" s="2"/>
      <c r="D162" s="6">
        <f>SUM(D161)</f>
        <v>1</v>
      </c>
    </row>
    <row r="163" spans="2:4" ht="17.399999999999999" x14ac:dyDescent="0.3">
      <c r="B163" s="39" t="s">
        <v>92</v>
      </c>
      <c r="C163" s="41"/>
      <c r="D163" s="40">
        <f>SUM(D162,D160,D157)</f>
        <v>11</v>
      </c>
    </row>
    <row r="164" spans="2:4" ht="17.399999999999999" x14ac:dyDescent="0.3">
      <c r="B164" s="39" t="s">
        <v>93</v>
      </c>
      <c r="C164" s="41"/>
      <c r="D164" s="40" t="str">
        <f>IF(D163&lt;8,"Ниже базового",IF(D163&lt;12,"Базовый",IF(D163&lt;15,"Средний","Полный")))</f>
        <v>Базовый</v>
      </c>
    </row>
    <row r="167" spans="2:4" ht="14.4" x14ac:dyDescent="0.3">
      <c r="B167" s="51" t="s">
        <v>155</v>
      </c>
      <c r="C167" s="52"/>
      <c r="D167" s="52"/>
    </row>
  </sheetData>
  <mergeCells count="28">
    <mergeCell ref="B150:B156"/>
    <mergeCell ref="B158:B159"/>
    <mergeCell ref="B120:B127"/>
    <mergeCell ref="B131:D131"/>
    <mergeCell ref="B132:B138"/>
    <mergeCell ref="B140:B145"/>
    <mergeCell ref="B149:D149"/>
    <mergeCell ref="B82:B88"/>
    <mergeCell ref="B93:B106"/>
    <mergeCell ref="B92:D92"/>
    <mergeCell ref="B110:D110"/>
    <mergeCell ref="B111:B112"/>
    <mergeCell ref="B167:D167"/>
    <mergeCell ref="B1:D1"/>
    <mergeCell ref="B43:B48"/>
    <mergeCell ref="B53:B59"/>
    <mergeCell ref="B61:B67"/>
    <mergeCell ref="B72:B80"/>
    <mergeCell ref="B71:D71"/>
    <mergeCell ref="B37:D37"/>
    <mergeCell ref="B38:B41"/>
    <mergeCell ref="B52:D52"/>
    <mergeCell ref="B2:D2"/>
    <mergeCell ref="B11:B17"/>
    <mergeCell ref="B19:B22"/>
    <mergeCell ref="B24:B33"/>
    <mergeCell ref="B4:B9"/>
    <mergeCell ref="B114:B1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</vt:lpstr>
      <vt:lpstr>Лист1</vt:lpstr>
      <vt:lpstr>Показатель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2024-04-30T09:52:57Z</dcterms:modified>
</cp:coreProperties>
</file>